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36" windowWidth="22116" windowHeight="9552"/>
  </bookViews>
  <sheets>
    <sheet name="NORMA 30.06" sheetId="7" r:id="rId1"/>
    <sheet name="Feuil1" sheetId="1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B3" i="7"/>
  <c r="K4" s="1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K5"/>
  <c r="B50"/>
  <c r="C49"/>
  <c r="C48"/>
  <c r="C47"/>
  <c r="C46"/>
  <c r="C45"/>
  <c r="C44"/>
  <c r="C43"/>
  <c r="C42"/>
  <c r="C41"/>
  <c r="C40"/>
  <c r="C39"/>
  <c r="B39"/>
  <c r="C38"/>
  <c r="C37"/>
  <c r="C36"/>
  <c r="C35"/>
  <c r="B35"/>
  <c r="C34"/>
  <c r="C33"/>
  <c r="C32"/>
  <c r="C31"/>
  <c r="C30"/>
  <c r="C29"/>
  <c r="C28"/>
  <c r="C27"/>
  <c r="C26"/>
  <c r="C25"/>
  <c r="C24"/>
  <c r="B24"/>
  <c r="C23"/>
  <c r="C22"/>
  <c r="C21"/>
  <c r="C20"/>
  <c r="C19"/>
  <c r="B19"/>
  <c r="C18"/>
  <c r="C17"/>
  <c r="C16"/>
  <c r="C15"/>
  <c r="C14"/>
  <c r="C13"/>
  <c r="D13" s="1"/>
  <c r="B13"/>
  <c r="C12"/>
  <c r="C11"/>
  <c r="C10"/>
  <c r="C9"/>
  <c r="B9"/>
  <c r="C8"/>
  <c r="C7"/>
  <c r="C6"/>
  <c r="C5"/>
  <c r="C4"/>
  <c r="C3"/>
  <c r="B20" l="1"/>
  <c r="B21" s="1"/>
  <c r="B51"/>
  <c r="B52" s="1"/>
  <c r="B40" s="1"/>
  <c r="AF4" s="1"/>
  <c r="D39"/>
  <c r="D24"/>
  <c r="B36"/>
  <c r="B37" s="1"/>
  <c r="D14" l="1"/>
  <c r="Q6" s="1"/>
  <c r="B14"/>
  <c r="Q4" s="1"/>
  <c r="B25"/>
  <c r="V4" s="1"/>
  <c r="B15" l="1"/>
  <c r="R4" s="1"/>
  <c r="D25"/>
  <c r="V6" s="1"/>
  <c r="B26"/>
  <c r="W4" s="1"/>
  <c r="B16" l="1"/>
  <c r="D15"/>
  <c r="R6" s="1"/>
  <c r="D26"/>
  <c r="W6" s="1"/>
  <c r="B27"/>
  <c r="X4" s="1"/>
  <c r="S4" l="1"/>
  <c r="D16"/>
  <c r="S6" s="1"/>
  <c r="B17"/>
  <c r="B28"/>
  <c r="Y4" s="1"/>
  <c r="D27"/>
  <c r="X6" s="1"/>
  <c r="T4" l="1"/>
  <c r="D17"/>
  <c r="T6" s="1"/>
  <c r="B18"/>
  <c r="U4" s="1"/>
  <c r="D28"/>
  <c r="Y6" s="1"/>
  <c r="B29"/>
  <c r="Z4" s="1"/>
  <c r="D29"/>
  <c r="Z6" s="1"/>
  <c r="B30"/>
  <c r="AA4" s="1"/>
  <c r="D18" l="1"/>
  <c r="U6" s="1"/>
  <c r="D30"/>
  <c r="AA6" s="1"/>
  <c r="B31"/>
  <c r="AB4" s="1"/>
  <c r="D31" l="1"/>
  <c r="AB6" s="1"/>
  <c r="B32"/>
  <c r="AC4" s="1"/>
  <c r="D32" l="1"/>
  <c r="AC6" s="1"/>
  <c r="B33"/>
  <c r="AD4" s="1"/>
  <c r="D33" l="1"/>
  <c r="AD6" s="1"/>
  <c r="B34"/>
  <c r="D34" l="1"/>
  <c r="AE6" s="1"/>
  <c r="AE4"/>
  <c r="D40"/>
  <c r="AF6" s="1"/>
  <c r="B41"/>
  <c r="AG4" s="1"/>
  <c r="B42" l="1"/>
  <c r="AH4" s="1"/>
  <c r="D41"/>
  <c r="AG6" s="1"/>
  <c r="B43" l="1"/>
  <c r="AI4" s="1"/>
  <c r="D42"/>
  <c r="AH6" s="1"/>
  <c r="B44" l="1"/>
  <c r="AJ4" s="1"/>
  <c r="D43"/>
  <c r="AI6" s="1"/>
  <c r="B45" l="1"/>
  <c r="AK4" s="1"/>
  <c r="D44"/>
  <c r="AJ6" s="1"/>
  <c r="D45" l="1"/>
  <c r="AK6" s="1"/>
  <c r="B46"/>
  <c r="AL4" s="1"/>
  <c r="D46" l="1"/>
  <c r="AL6" s="1"/>
  <c r="B47"/>
  <c r="AM4" s="1"/>
  <c r="B48" l="1"/>
  <c r="AN4" s="1"/>
  <c r="D47"/>
  <c r="AM6" s="1"/>
  <c r="D48" l="1"/>
  <c r="AN6" s="1"/>
  <c r="B49"/>
  <c r="AO4" s="1"/>
  <c r="D49" l="1"/>
  <c r="AO6" s="1"/>
  <c r="D3"/>
  <c r="K6" s="1"/>
  <c r="B10"/>
  <c r="B11" s="1"/>
  <c r="B4" s="1"/>
  <c r="L4" s="1"/>
  <c r="B5" l="1"/>
  <c r="M4" s="1"/>
  <c r="D4"/>
  <c r="L6" s="1"/>
  <c r="D5" l="1"/>
  <c r="M6" s="1"/>
  <c r="B6"/>
  <c r="N4" s="1"/>
  <c r="D6" l="1"/>
  <c r="N6" s="1"/>
  <c r="B7"/>
  <c r="O4" s="1"/>
  <c r="B8" l="1"/>
  <c r="D7"/>
  <c r="O6" s="1"/>
  <c r="D8" l="1"/>
  <c r="P6" s="1"/>
  <c r="P4"/>
</calcChain>
</file>

<file path=xl/sharedStrings.xml><?xml version="1.0" encoding="utf-8"?>
<sst xmlns="http://schemas.openxmlformats.org/spreadsheetml/2006/main" count="26" uniqueCount="7">
  <si>
    <t>RD+P</t>
  </si>
  <si>
    <t>Distance</t>
  </si>
  <si>
    <t>Vitesse</t>
  </si>
  <si>
    <t>Poids</t>
  </si>
  <si>
    <t>NORMA 30.06</t>
  </si>
  <si>
    <t>Vitesses calculées  selon une décroissance linéaire  avec les vitesses officielles à : 2,50, 50, 100, 200, 300.</t>
  </si>
  <si>
    <t>Seules les données en rouge sont variables.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</si>
</sst>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14"/>
      <color theme="1"/>
      <name val="Times New Roman"/>
      <family val="1"/>
    </font>
    <font>
      <sz val="20"/>
      <name val="Times New Roman"/>
      <family val="1"/>
    </font>
    <font>
      <sz val="10"/>
      <color theme="1"/>
      <name val="Times New Roman"/>
      <family val="1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6" fillId="0" borderId="0" xfId="0" applyNumberFormat="1" applyFont="1"/>
    <xf numFmtId="0" fontId="2" fillId="0" borderId="15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2" xfId="0" applyFont="1" applyBorder="1"/>
    <xf numFmtId="0" fontId="1" fillId="0" borderId="31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endParaRPr lang="fr-FR" baseline="0"/>
          </a:p>
          <a:p>
            <a:pPr>
              <a:defRPr/>
            </a:pPr>
            <a:endParaRPr lang="fr-FR"/>
          </a:p>
        </c:rich>
      </c:tx>
      <c:layout>
        <c:manualLayout>
          <c:xMode val="edge"/>
          <c:yMode val="edge"/>
          <c:x val="0.28290966754155805"/>
          <c:y val="1.8518518518518563E-2"/>
        </c:manualLayout>
      </c:layout>
    </c:title>
    <c:plotArea>
      <c:layout>
        <c:manualLayout>
          <c:layoutTarget val="inner"/>
          <c:xMode val="edge"/>
          <c:yMode val="edge"/>
          <c:x val="9.3946724401385309E-2"/>
          <c:y val="0.10434110340167876"/>
          <c:w val="0.84817125984251973"/>
          <c:h val="0.77205281270534265"/>
        </c:manualLayout>
      </c:layout>
      <c:scatterChart>
        <c:scatterStyle val="smoothMarker"/>
        <c:ser>
          <c:idx val="0"/>
          <c:order val="0"/>
          <c:tx>
            <c:strRef>
              <c:f>'NORMA 30.06'!$J$4</c:f>
              <c:strCache>
                <c:ptCount val="1"/>
                <c:pt idx="0">
                  <c:v>Vitesse</c:v>
                </c:pt>
              </c:strCache>
            </c:strRef>
          </c:tx>
          <c:marker>
            <c:symbol val="none"/>
          </c:marker>
          <c:xVal>
            <c:numRef>
              <c:f>'NORMA 30.06'!$K$3:$AO$3</c:f>
              <c:numCache>
                <c:formatCode>General</c:formatCode>
                <c:ptCount val="3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</c:numCache>
            </c:numRef>
          </c:xVal>
          <c:yVal>
            <c:numRef>
              <c:f>'NORMA 30.06'!$K$4:$AO$4</c:f>
              <c:numCache>
                <c:formatCode>0</c:formatCode>
                <c:ptCount val="31"/>
                <c:pt idx="0">
                  <c:v>800</c:v>
                </c:pt>
                <c:pt idx="1">
                  <c:v>791.4</c:v>
                </c:pt>
                <c:pt idx="2">
                  <c:v>782.8</c:v>
                </c:pt>
                <c:pt idx="3">
                  <c:v>774.19999999999993</c:v>
                </c:pt>
                <c:pt idx="4">
                  <c:v>765.59999999999991</c:v>
                </c:pt>
                <c:pt idx="5">
                  <c:v>756.99999999999989</c:v>
                </c:pt>
                <c:pt idx="6">
                  <c:v>748.6</c:v>
                </c:pt>
                <c:pt idx="7">
                  <c:v>740.2</c:v>
                </c:pt>
                <c:pt idx="8">
                  <c:v>731.80000000000007</c:v>
                </c:pt>
                <c:pt idx="9">
                  <c:v>723.40000000000009</c:v>
                </c:pt>
                <c:pt idx="10">
                  <c:v>715.00000000000011</c:v>
                </c:pt>
                <c:pt idx="11">
                  <c:v>707</c:v>
                </c:pt>
                <c:pt idx="12">
                  <c:v>699</c:v>
                </c:pt>
                <c:pt idx="13">
                  <c:v>691</c:v>
                </c:pt>
                <c:pt idx="14">
                  <c:v>683</c:v>
                </c:pt>
                <c:pt idx="15">
                  <c:v>675</c:v>
                </c:pt>
                <c:pt idx="16">
                  <c:v>667</c:v>
                </c:pt>
                <c:pt idx="17">
                  <c:v>659</c:v>
                </c:pt>
                <c:pt idx="18">
                  <c:v>651</c:v>
                </c:pt>
                <c:pt idx="19">
                  <c:v>643</c:v>
                </c:pt>
                <c:pt idx="20">
                  <c:v>635</c:v>
                </c:pt>
                <c:pt idx="21">
                  <c:v>630.4</c:v>
                </c:pt>
                <c:pt idx="22">
                  <c:v>625.79999999999995</c:v>
                </c:pt>
                <c:pt idx="23">
                  <c:v>621.19999999999993</c:v>
                </c:pt>
                <c:pt idx="24">
                  <c:v>616.59999999999991</c:v>
                </c:pt>
                <c:pt idx="25">
                  <c:v>611.99999999999989</c:v>
                </c:pt>
                <c:pt idx="26">
                  <c:v>607.39999999999986</c:v>
                </c:pt>
                <c:pt idx="27">
                  <c:v>602.79999999999984</c:v>
                </c:pt>
                <c:pt idx="28">
                  <c:v>598.19999999999982</c:v>
                </c:pt>
                <c:pt idx="29">
                  <c:v>593.5999999999998</c:v>
                </c:pt>
                <c:pt idx="30">
                  <c:v>588.99999999999977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'NORMA 30.06'!$J$5</c:f>
              <c:strCache>
                <c:ptCount val="1"/>
                <c:pt idx="0">
                  <c:v>Poids</c:v>
                </c:pt>
              </c:strCache>
            </c:strRef>
          </c:tx>
          <c:marker>
            <c:symbol val="none"/>
          </c:marker>
          <c:xVal>
            <c:numRef>
              <c:f>'NORMA 30.06'!$K$3:$AO$3</c:f>
              <c:numCache>
                <c:formatCode>General</c:formatCode>
                <c:ptCount val="3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</c:numCache>
            </c:numRef>
          </c:xVal>
          <c:yVal>
            <c:numRef>
              <c:f>'NORMA 30.06'!$K$5:$AO$5</c:f>
              <c:numCache>
                <c:formatCode>General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'NORMA 30.06'!$J$6</c:f>
              <c:strCache>
                <c:ptCount val="1"/>
                <c:pt idx="0">
                  <c:v>RD+P</c:v>
                </c:pt>
              </c:strCache>
            </c:strRef>
          </c:tx>
          <c:marker>
            <c:symbol val="none"/>
          </c:marker>
          <c:xVal>
            <c:numRef>
              <c:f>'NORMA 30.06'!$K$3:$AO$3</c:f>
              <c:numCache>
                <c:formatCode>General</c:formatCode>
                <c:ptCount val="3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</c:numCache>
            </c:numRef>
          </c:xVal>
          <c:yVal>
            <c:numRef>
              <c:f>'NORMA 30.06'!$K$6:$AO$6</c:f>
              <c:numCache>
                <c:formatCode>0</c:formatCode>
                <c:ptCount val="31"/>
                <c:pt idx="0">
                  <c:v>406.5</c:v>
                </c:pt>
                <c:pt idx="1">
                  <c:v>402.2</c:v>
                </c:pt>
                <c:pt idx="2">
                  <c:v>397.9</c:v>
                </c:pt>
                <c:pt idx="3">
                  <c:v>393.59999999999997</c:v>
                </c:pt>
                <c:pt idx="4">
                  <c:v>389.29999999999995</c:v>
                </c:pt>
                <c:pt idx="5">
                  <c:v>384.99999999999994</c:v>
                </c:pt>
                <c:pt idx="6">
                  <c:v>380.8</c:v>
                </c:pt>
                <c:pt idx="7">
                  <c:v>376.6</c:v>
                </c:pt>
                <c:pt idx="8">
                  <c:v>372.40000000000003</c:v>
                </c:pt>
                <c:pt idx="9">
                  <c:v>368.20000000000005</c:v>
                </c:pt>
                <c:pt idx="10">
                  <c:v>364.00000000000006</c:v>
                </c:pt>
                <c:pt idx="11">
                  <c:v>360</c:v>
                </c:pt>
                <c:pt idx="12">
                  <c:v>356</c:v>
                </c:pt>
                <c:pt idx="13">
                  <c:v>352</c:v>
                </c:pt>
                <c:pt idx="14">
                  <c:v>348</c:v>
                </c:pt>
                <c:pt idx="15">
                  <c:v>344</c:v>
                </c:pt>
                <c:pt idx="16">
                  <c:v>340</c:v>
                </c:pt>
                <c:pt idx="17">
                  <c:v>336</c:v>
                </c:pt>
                <c:pt idx="18">
                  <c:v>332</c:v>
                </c:pt>
                <c:pt idx="19">
                  <c:v>328</c:v>
                </c:pt>
                <c:pt idx="20">
                  <c:v>324</c:v>
                </c:pt>
                <c:pt idx="21">
                  <c:v>321.7</c:v>
                </c:pt>
                <c:pt idx="22">
                  <c:v>319.39999999999998</c:v>
                </c:pt>
                <c:pt idx="23">
                  <c:v>317.09999999999997</c:v>
                </c:pt>
                <c:pt idx="24">
                  <c:v>314.79999999999995</c:v>
                </c:pt>
                <c:pt idx="25">
                  <c:v>312.49999999999994</c:v>
                </c:pt>
                <c:pt idx="26">
                  <c:v>310.19999999999993</c:v>
                </c:pt>
                <c:pt idx="27">
                  <c:v>307.89999999999992</c:v>
                </c:pt>
                <c:pt idx="28">
                  <c:v>305.59999999999991</c:v>
                </c:pt>
                <c:pt idx="29">
                  <c:v>303.2999999999999</c:v>
                </c:pt>
                <c:pt idx="30">
                  <c:v>300.99999999999989</c:v>
                </c:pt>
              </c:numCache>
            </c:numRef>
          </c:yVal>
          <c:smooth val="1"/>
        </c:ser>
        <c:axId val="100839424"/>
        <c:axId val="100840960"/>
      </c:scatterChart>
      <c:valAx>
        <c:axId val="10083942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00840960"/>
        <c:crosses val="autoZero"/>
        <c:crossBetween val="midCat"/>
      </c:valAx>
      <c:valAx>
        <c:axId val="100840960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10083942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198120</xdr:rowOff>
    </xdr:from>
    <xdr:to>
      <xdr:col>8</xdr:col>
      <xdr:colOff>952500</xdr:colOff>
      <xdr:row>32</xdr:row>
      <xdr:rowOff>274320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190500</xdr:colOff>
      <xdr:row>38</xdr:row>
      <xdr:rowOff>83820</xdr:rowOff>
    </xdr:from>
    <xdr:ext cx="4930140" cy="4366260"/>
    <xdr:sp macro="" textlink="">
      <xdr:nvSpPr>
        <xdr:cNvPr id="3" name="ZoneTexte 2"/>
        <xdr:cNvSpPr txBox="1"/>
      </xdr:nvSpPr>
      <xdr:spPr>
        <a:xfrm>
          <a:off x="4724400" y="8930640"/>
          <a:ext cx="4930140" cy="4366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fr-FR" sz="18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Rendement maximum entre 318 et 407.</a:t>
          </a:r>
        </a:p>
        <a:p>
          <a:endParaRPr lang="fr-FR" sz="18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fr-FR" sz="1800" b="1">
              <a:solidFill>
                <a:srgbClr val="00B050"/>
              </a:solidFill>
              <a:latin typeface="Times New Roman" pitchFamily="18" charset="0"/>
              <a:ea typeface="+mn-ea"/>
              <a:cs typeface="Times New Roman" pitchFamily="18" charset="0"/>
            </a:rPr>
            <a:t>Rendement maximal : 318 à 407. </a:t>
          </a:r>
        </a:p>
        <a:p>
          <a:endParaRPr lang="fr-FR" sz="1800">
            <a:latin typeface="Times New Roman" pitchFamily="18" charset="0"/>
            <a:cs typeface="Times New Roman" pitchFamily="18" charset="0"/>
          </a:endParaRPr>
        </a:p>
        <a:p>
          <a:r>
            <a:rPr lang="fr-FR" sz="1800" b="1">
              <a:solidFill>
                <a:srgbClr val="FF6600"/>
              </a:solidFill>
              <a:latin typeface="Times New Roman" pitchFamily="18" charset="0"/>
              <a:ea typeface="+mn-ea"/>
              <a:cs typeface="Times New Roman" pitchFamily="18" charset="0"/>
            </a:rPr>
            <a:t>Rendement</a:t>
          </a:r>
          <a:r>
            <a:rPr lang="fr-FR" sz="1800" b="1" baseline="0">
              <a:solidFill>
                <a:srgbClr val="FF6600"/>
              </a:solidFill>
              <a:latin typeface="Times New Roman" pitchFamily="18" charset="0"/>
              <a:ea typeface="+mn-ea"/>
              <a:cs typeface="Times New Roman" pitchFamily="18" charset="0"/>
            </a:rPr>
            <a:t> minimum</a:t>
          </a:r>
          <a:r>
            <a:rPr lang="fr-FR" sz="1800" b="1">
              <a:solidFill>
                <a:srgbClr val="FF6600"/>
              </a:solidFill>
              <a:latin typeface="Times New Roman" pitchFamily="18" charset="0"/>
              <a:ea typeface="+mn-ea"/>
              <a:cs typeface="Times New Roman" pitchFamily="18" charset="0"/>
            </a:rPr>
            <a:t> :  7% + – : 295 à 317.</a:t>
          </a:r>
          <a:r>
            <a:rPr lang="fr-FR" sz="1800" b="1">
              <a:latin typeface="Times New Roman" pitchFamily="18" charset="0"/>
              <a:cs typeface="Times New Roman" pitchFamily="18" charset="0"/>
            </a:rPr>
            <a:t/>
          </a:r>
          <a:br>
            <a:rPr lang="fr-FR" sz="1800" b="1">
              <a:latin typeface="Times New Roman" pitchFamily="18" charset="0"/>
              <a:cs typeface="Times New Roman" pitchFamily="18" charset="0"/>
            </a:rPr>
          </a:br>
          <a:endParaRPr lang="fr-FR" sz="1800">
            <a:latin typeface="Times New Roman" pitchFamily="18" charset="0"/>
            <a:cs typeface="Times New Roman" pitchFamily="18" charset="0"/>
          </a:endParaRPr>
        </a:p>
        <a:p>
          <a:r>
            <a:rPr lang="fr-FR" sz="1800" b="1">
              <a:solidFill>
                <a:srgbClr val="FF6600"/>
              </a:solidFill>
              <a:latin typeface="Times New Roman" pitchFamily="18" charset="0"/>
              <a:ea typeface="+mn-ea"/>
              <a:cs typeface="Times New Roman" pitchFamily="18" charset="0"/>
            </a:rPr>
            <a:t>Rendement minimum : +- 7% :  408 à 436.</a:t>
          </a:r>
        </a:p>
        <a:p>
          <a:endParaRPr lang="fr-FR" sz="1800">
            <a:latin typeface="Times New Roman" pitchFamily="18" charset="0"/>
            <a:cs typeface="Times New Roman" pitchFamily="18" charset="0"/>
          </a:endParaRPr>
        </a:p>
        <a:p>
          <a:r>
            <a:rPr lang="fr-FR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Rendement faible : 437 et au-delà,</a:t>
          </a:r>
          <a:br>
            <a:rPr lang="fr-FR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endParaRPr lang="fr-FR" sz="18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fr-FR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Rendement faible : 294 et en-deçà.</a:t>
          </a:r>
          <a:endParaRPr lang="fr-FR" sz="18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4"/>
  <sheetViews>
    <sheetView tabSelected="1" topLeftCell="A33" workbookViewId="0">
      <selection activeCell="E39" sqref="E39"/>
    </sheetView>
  </sheetViews>
  <sheetFormatPr baseColWidth="10" defaultRowHeight="25.2"/>
  <cols>
    <col min="1" max="1" width="18.77734375" style="28" customWidth="1"/>
    <col min="2" max="2" width="18.77734375" style="29" customWidth="1"/>
    <col min="3" max="3" width="12.77734375" style="28" customWidth="1"/>
    <col min="4" max="4" width="15.77734375" style="28" customWidth="1"/>
    <col min="5" max="7" width="15.77734375" style="1" customWidth="1"/>
    <col min="8" max="8" width="12.77734375" style="1" customWidth="1"/>
    <col min="9" max="9" width="16.6640625" style="1" customWidth="1"/>
    <col min="10" max="10" width="11.5546875" style="1" customWidth="1"/>
    <col min="11" max="41" width="3.77734375" style="1" customWidth="1"/>
    <col min="42" max="16384" width="11.5546875" style="1"/>
  </cols>
  <sheetData>
    <row r="1" spans="1:41" ht="64.95" customHeight="1" thickTop="1" thickBot="1">
      <c r="A1" s="66" t="s">
        <v>5</v>
      </c>
      <c r="B1" s="67"/>
      <c r="C1" s="67"/>
      <c r="D1" s="67"/>
      <c r="E1" s="67"/>
      <c r="F1" s="67"/>
      <c r="G1" s="67"/>
      <c r="H1" s="67"/>
      <c r="I1" s="68"/>
    </row>
    <row r="2" spans="1:41" ht="31.95" customHeight="1" thickTop="1" thickBot="1">
      <c r="A2" s="42" t="s">
        <v>1</v>
      </c>
      <c r="B2" s="43" t="s">
        <v>2</v>
      </c>
      <c r="C2" s="44" t="s">
        <v>3</v>
      </c>
      <c r="D2" s="45" t="s">
        <v>0</v>
      </c>
      <c r="E2" s="69" t="s">
        <v>4</v>
      </c>
      <c r="F2" s="70"/>
      <c r="G2" s="70"/>
      <c r="H2" s="70"/>
      <c r="I2" s="71"/>
    </row>
    <row r="3" spans="1:41" ht="30" customHeight="1">
      <c r="A3" s="46">
        <v>2.5</v>
      </c>
      <c r="B3" s="2">
        <f>$G$4</f>
        <v>800</v>
      </c>
      <c r="C3" s="3">
        <f>$F$3</f>
        <v>13</v>
      </c>
      <c r="D3" s="4">
        <f>(B3+C3)/2</f>
        <v>406.5</v>
      </c>
      <c r="E3" s="5" t="s">
        <v>3</v>
      </c>
      <c r="F3" s="30">
        <v>13</v>
      </c>
      <c r="G3" s="27"/>
      <c r="H3" s="32" t="s">
        <v>6</v>
      </c>
      <c r="I3" s="47"/>
      <c r="J3" s="1" t="s">
        <v>1</v>
      </c>
      <c r="K3" s="36">
        <v>2.5</v>
      </c>
      <c r="L3" s="36">
        <v>10</v>
      </c>
      <c r="M3" s="36">
        <v>20</v>
      </c>
      <c r="N3" s="36">
        <v>30</v>
      </c>
      <c r="O3" s="36">
        <v>40</v>
      </c>
      <c r="P3" s="36">
        <v>50</v>
      </c>
      <c r="Q3" s="36">
        <v>60</v>
      </c>
      <c r="R3" s="36">
        <v>70</v>
      </c>
      <c r="S3" s="36">
        <v>80</v>
      </c>
      <c r="T3" s="36">
        <v>90</v>
      </c>
      <c r="U3" s="36">
        <v>100</v>
      </c>
      <c r="V3" s="36">
        <v>110</v>
      </c>
      <c r="W3" s="36">
        <v>120</v>
      </c>
      <c r="X3" s="36">
        <v>130</v>
      </c>
      <c r="Y3" s="36">
        <v>140</v>
      </c>
      <c r="Z3" s="36">
        <v>150</v>
      </c>
      <c r="AA3" s="36">
        <v>160</v>
      </c>
      <c r="AB3" s="36">
        <v>170</v>
      </c>
      <c r="AC3" s="36">
        <v>180</v>
      </c>
      <c r="AD3" s="36">
        <v>190</v>
      </c>
      <c r="AE3" s="36">
        <v>200</v>
      </c>
      <c r="AF3" s="36">
        <v>210</v>
      </c>
      <c r="AG3" s="36">
        <v>220</v>
      </c>
      <c r="AH3" s="36">
        <v>230</v>
      </c>
      <c r="AI3" s="36">
        <v>240</v>
      </c>
      <c r="AJ3" s="36">
        <v>250</v>
      </c>
      <c r="AK3" s="36">
        <v>260</v>
      </c>
      <c r="AL3" s="36">
        <v>270</v>
      </c>
      <c r="AM3" s="36">
        <v>280</v>
      </c>
      <c r="AN3" s="36">
        <v>290</v>
      </c>
      <c r="AO3" s="36">
        <v>300</v>
      </c>
    </row>
    <row r="4" spans="1:41" ht="30" customHeight="1">
      <c r="A4" s="48">
        <v>10</v>
      </c>
      <c r="B4" s="7">
        <f>SUM(B3)-$B$11</f>
        <v>791.4</v>
      </c>
      <c r="C4" s="8">
        <f t="shared" ref="C4:C49" si="0">$F$3</f>
        <v>13</v>
      </c>
      <c r="D4" s="9">
        <f t="shared" ref="D4:D8" si="1">(B4+C4)/2</f>
        <v>402.2</v>
      </c>
      <c r="E4" s="10" t="s">
        <v>2</v>
      </c>
      <c r="F4" s="33">
        <v>2.5</v>
      </c>
      <c r="G4" s="40">
        <v>800</v>
      </c>
      <c r="H4" s="11"/>
      <c r="I4" s="49"/>
      <c r="J4" s="1" t="s">
        <v>2</v>
      </c>
      <c r="K4" s="38">
        <f>$B$3</f>
        <v>800</v>
      </c>
      <c r="L4" s="38">
        <f>$B$4</f>
        <v>791.4</v>
      </c>
      <c r="M4" s="38">
        <f>$B$5</f>
        <v>782.8</v>
      </c>
      <c r="N4" s="38">
        <f>$B$6</f>
        <v>774.19999999999993</v>
      </c>
      <c r="O4" s="38">
        <f>$B$7</f>
        <v>765.59999999999991</v>
      </c>
      <c r="P4" s="38">
        <f>$B$8</f>
        <v>756.99999999999989</v>
      </c>
      <c r="Q4" s="38">
        <f>$B$14</f>
        <v>748.6</v>
      </c>
      <c r="R4" s="38">
        <f>$B$15</f>
        <v>740.2</v>
      </c>
      <c r="S4" s="38">
        <f>$B$16</f>
        <v>731.80000000000007</v>
      </c>
      <c r="T4" s="38">
        <f>$B$17</f>
        <v>723.40000000000009</v>
      </c>
      <c r="U4" s="38">
        <f>$B$18</f>
        <v>715.00000000000011</v>
      </c>
      <c r="V4" s="38">
        <f>$B$25</f>
        <v>707</v>
      </c>
      <c r="W4" s="38">
        <f>$B$26</f>
        <v>699</v>
      </c>
      <c r="X4" s="38">
        <f>$B$27</f>
        <v>691</v>
      </c>
      <c r="Y4" s="38">
        <f>$B$28</f>
        <v>683</v>
      </c>
      <c r="Z4" s="38">
        <f>$B$29</f>
        <v>675</v>
      </c>
      <c r="AA4" s="38">
        <f>$B$30</f>
        <v>667</v>
      </c>
      <c r="AB4" s="38">
        <f>$B$31</f>
        <v>659</v>
      </c>
      <c r="AC4" s="38">
        <f>$B$32</f>
        <v>651</v>
      </c>
      <c r="AD4" s="38">
        <f>$B$33</f>
        <v>643</v>
      </c>
      <c r="AE4" s="38">
        <f>$B$34</f>
        <v>635</v>
      </c>
      <c r="AF4" s="39">
        <f>$B40</f>
        <v>630.4</v>
      </c>
      <c r="AG4" s="39">
        <f>$B41</f>
        <v>625.79999999999995</v>
      </c>
      <c r="AH4" s="39">
        <f>$B42</f>
        <v>621.19999999999993</v>
      </c>
      <c r="AI4" s="39">
        <f>$B43</f>
        <v>616.59999999999991</v>
      </c>
      <c r="AJ4" s="39">
        <f>$B44</f>
        <v>611.99999999999989</v>
      </c>
      <c r="AK4" s="39">
        <f>$B45</f>
        <v>607.39999999999986</v>
      </c>
      <c r="AL4" s="39">
        <f>$B46</f>
        <v>602.79999999999984</v>
      </c>
      <c r="AM4" s="39">
        <f>$B47</f>
        <v>598.19999999999982</v>
      </c>
      <c r="AN4" s="39">
        <f>$B48</f>
        <v>593.5999999999998</v>
      </c>
      <c r="AO4" s="39">
        <f>$B49</f>
        <v>588.99999999999977</v>
      </c>
    </row>
    <row r="5" spans="1:41" ht="30" customHeight="1">
      <c r="A5" s="50">
        <v>20</v>
      </c>
      <c r="B5" s="12">
        <f t="shared" ref="B5:B8" si="2">SUM(B4)-$B$11</f>
        <v>782.8</v>
      </c>
      <c r="C5" s="8">
        <f t="shared" si="0"/>
        <v>13</v>
      </c>
      <c r="D5" s="13">
        <f t="shared" si="1"/>
        <v>397.9</v>
      </c>
      <c r="E5" s="10" t="s">
        <v>2</v>
      </c>
      <c r="F5" s="34">
        <v>50</v>
      </c>
      <c r="G5" s="31">
        <v>757</v>
      </c>
      <c r="H5" s="14"/>
      <c r="I5" s="51"/>
      <c r="J5" s="1" t="s">
        <v>3</v>
      </c>
      <c r="K5" s="37">
        <f>$F$3</f>
        <v>13</v>
      </c>
      <c r="L5" s="37">
        <f t="shared" ref="L5:AO5" si="3">$F$3</f>
        <v>13</v>
      </c>
      <c r="M5" s="37">
        <f t="shared" si="3"/>
        <v>13</v>
      </c>
      <c r="N5" s="37">
        <f t="shared" si="3"/>
        <v>13</v>
      </c>
      <c r="O5" s="37">
        <f t="shared" si="3"/>
        <v>13</v>
      </c>
      <c r="P5" s="37">
        <f t="shared" si="3"/>
        <v>13</v>
      </c>
      <c r="Q5" s="37">
        <f t="shared" si="3"/>
        <v>13</v>
      </c>
      <c r="R5" s="37">
        <f t="shared" si="3"/>
        <v>13</v>
      </c>
      <c r="S5" s="37">
        <f t="shared" si="3"/>
        <v>13</v>
      </c>
      <c r="T5" s="37">
        <f t="shared" si="3"/>
        <v>13</v>
      </c>
      <c r="U5" s="37">
        <f t="shared" si="3"/>
        <v>13</v>
      </c>
      <c r="V5" s="37">
        <f t="shared" si="3"/>
        <v>13</v>
      </c>
      <c r="W5" s="37">
        <f t="shared" si="3"/>
        <v>13</v>
      </c>
      <c r="X5" s="37">
        <f t="shared" si="3"/>
        <v>13</v>
      </c>
      <c r="Y5" s="37">
        <f t="shared" si="3"/>
        <v>13</v>
      </c>
      <c r="Z5" s="37">
        <f t="shared" si="3"/>
        <v>13</v>
      </c>
      <c r="AA5" s="37">
        <f t="shared" si="3"/>
        <v>13</v>
      </c>
      <c r="AB5" s="37">
        <f t="shared" si="3"/>
        <v>13</v>
      </c>
      <c r="AC5" s="37">
        <f t="shared" si="3"/>
        <v>13</v>
      </c>
      <c r="AD5" s="37">
        <f t="shared" si="3"/>
        <v>13</v>
      </c>
      <c r="AE5" s="37">
        <f t="shared" si="3"/>
        <v>13</v>
      </c>
      <c r="AF5" s="37">
        <f t="shared" si="3"/>
        <v>13</v>
      </c>
      <c r="AG5" s="37">
        <f t="shared" si="3"/>
        <v>13</v>
      </c>
      <c r="AH5" s="37">
        <f t="shared" si="3"/>
        <v>13</v>
      </c>
      <c r="AI5" s="37">
        <f t="shared" si="3"/>
        <v>13</v>
      </c>
      <c r="AJ5" s="37">
        <f t="shared" si="3"/>
        <v>13</v>
      </c>
      <c r="AK5" s="37">
        <f t="shared" si="3"/>
        <v>13</v>
      </c>
      <c r="AL5" s="37">
        <f t="shared" si="3"/>
        <v>13</v>
      </c>
      <c r="AM5" s="37">
        <f t="shared" si="3"/>
        <v>13</v>
      </c>
      <c r="AN5" s="37">
        <f t="shared" si="3"/>
        <v>13</v>
      </c>
      <c r="AO5" s="37">
        <f t="shared" si="3"/>
        <v>13</v>
      </c>
    </row>
    <row r="6" spans="1:41" ht="30" customHeight="1">
      <c r="A6" s="46">
        <v>30</v>
      </c>
      <c r="B6" s="2">
        <f t="shared" si="2"/>
        <v>774.19999999999993</v>
      </c>
      <c r="C6" s="8">
        <f t="shared" si="0"/>
        <v>13</v>
      </c>
      <c r="D6" s="4">
        <f t="shared" si="1"/>
        <v>393.59999999999997</v>
      </c>
      <c r="E6" s="10" t="s">
        <v>2</v>
      </c>
      <c r="F6" s="35">
        <v>100</v>
      </c>
      <c r="G6" s="30">
        <v>715</v>
      </c>
      <c r="H6" s="6"/>
      <c r="I6" s="47"/>
      <c r="J6" s="1" t="s">
        <v>0</v>
      </c>
      <c r="K6" s="41">
        <f>$D$3</f>
        <v>406.5</v>
      </c>
      <c r="L6" s="41">
        <f>$D$4</f>
        <v>402.2</v>
      </c>
      <c r="M6" s="41">
        <f>$D$5</f>
        <v>397.9</v>
      </c>
      <c r="N6" s="41">
        <f>$D$6</f>
        <v>393.59999999999997</v>
      </c>
      <c r="O6" s="41">
        <f>$D$7</f>
        <v>389.29999999999995</v>
      </c>
      <c r="P6" s="41">
        <f>$D$8</f>
        <v>384.99999999999994</v>
      </c>
      <c r="Q6" s="41">
        <f>$D$14</f>
        <v>380.8</v>
      </c>
      <c r="R6" s="41">
        <f>$D$15</f>
        <v>376.6</v>
      </c>
      <c r="S6" s="41">
        <f>$D$16</f>
        <v>372.40000000000003</v>
      </c>
      <c r="T6" s="41">
        <f>$D$17</f>
        <v>368.20000000000005</v>
      </c>
      <c r="U6" s="41">
        <f>$D$18</f>
        <v>364.00000000000006</v>
      </c>
      <c r="V6" s="41">
        <f>$D$25</f>
        <v>360</v>
      </c>
      <c r="W6" s="41">
        <f>$D$26</f>
        <v>356</v>
      </c>
      <c r="X6" s="41">
        <f>$D$27</f>
        <v>352</v>
      </c>
      <c r="Y6" s="41">
        <f>$D$28</f>
        <v>348</v>
      </c>
      <c r="Z6" s="41">
        <f>$D$29</f>
        <v>344</v>
      </c>
      <c r="AA6" s="41">
        <f>$D$30</f>
        <v>340</v>
      </c>
      <c r="AB6" s="41">
        <f>$D$31</f>
        <v>336</v>
      </c>
      <c r="AC6" s="41">
        <f>$D$32</f>
        <v>332</v>
      </c>
      <c r="AD6" s="41">
        <f>$D$33</f>
        <v>328</v>
      </c>
      <c r="AE6" s="41">
        <f>$D$34</f>
        <v>324</v>
      </c>
      <c r="AF6" s="41">
        <f>$D$40</f>
        <v>321.7</v>
      </c>
      <c r="AG6" s="41">
        <f>$D$41</f>
        <v>319.39999999999998</v>
      </c>
      <c r="AH6" s="41">
        <f>$D$42</f>
        <v>317.09999999999997</v>
      </c>
      <c r="AI6" s="41">
        <f>$D$43</f>
        <v>314.79999999999995</v>
      </c>
      <c r="AJ6" s="41">
        <f>$D$44</f>
        <v>312.49999999999994</v>
      </c>
      <c r="AK6" s="41">
        <f>$D$45</f>
        <v>310.19999999999993</v>
      </c>
      <c r="AL6" s="41">
        <f>$D$46</f>
        <v>307.89999999999992</v>
      </c>
      <c r="AM6" s="41">
        <f>$D$47</f>
        <v>305.59999999999991</v>
      </c>
      <c r="AN6" s="41">
        <f>$D$48</f>
        <v>303.2999999999999</v>
      </c>
      <c r="AO6" s="41">
        <f>$D$49</f>
        <v>300.99999999999989</v>
      </c>
    </row>
    <row r="7" spans="1:41" ht="30" customHeight="1">
      <c r="A7" s="52">
        <v>40</v>
      </c>
      <c r="B7" s="12">
        <f t="shared" si="2"/>
        <v>765.59999999999991</v>
      </c>
      <c r="C7" s="8">
        <f t="shared" si="0"/>
        <v>13</v>
      </c>
      <c r="D7" s="12">
        <f t="shared" si="1"/>
        <v>389.29999999999995</v>
      </c>
      <c r="E7" s="10" t="s">
        <v>2</v>
      </c>
      <c r="F7" s="34">
        <v>200</v>
      </c>
      <c r="G7" s="31">
        <v>635</v>
      </c>
      <c r="H7" s="8"/>
      <c r="I7" s="53"/>
    </row>
    <row r="8" spans="1:41" ht="30" customHeight="1">
      <c r="A8" s="52">
        <v>50</v>
      </c>
      <c r="B8" s="12">
        <f t="shared" si="2"/>
        <v>756.99999999999989</v>
      </c>
      <c r="C8" s="8">
        <f t="shared" si="0"/>
        <v>13</v>
      </c>
      <c r="D8" s="12">
        <f t="shared" si="1"/>
        <v>384.99999999999994</v>
      </c>
      <c r="E8" s="10" t="s">
        <v>2</v>
      </c>
      <c r="F8" s="34">
        <v>300</v>
      </c>
      <c r="G8" s="31">
        <v>589</v>
      </c>
      <c r="H8" s="8"/>
      <c r="I8" s="53"/>
    </row>
    <row r="9" spans="1:41" ht="30" hidden="1" customHeight="1">
      <c r="A9" s="54"/>
      <c r="B9" s="12">
        <f>$G$5</f>
        <v>757</v>
      </c>
      <c r="C9" s="8">
        <f t="shared" si="0"/>
        <v>13</v>
      </c>
      <c r="D9" s="15"/>
      <c r="E9" s="15"/>
      <c r="F9" s="8"/>
      <c r="G9" s="8"/>
      <c r="H9" s="8"/>
      <c r="I9" s="53"/>
    </row>
    <row r="10" spans="1:41" ht="30" hidden="1" customHeight="1">
      <c r="A10" s="54"/>
      <c r="B10" s="16">
        <f>SUM(B3-B9)</f>
        <v>43</v>
      </c>
      <c r="C10" s="8">
        <f t="shared" si="0"/>
        <v>13</v>
      </c>
      <c r="D10" s="15"/>
      <c r="E10" s="15"/>
      <c r="F10" s="8"/>
      <c r="G10" s="8"/>
      <c r="H10" s="8"/>
      <c r="I10" s="53"/>
    </row>
    <row r="11" spans="1:41" ht="30" hidden="1" customHeight="1">
      <c r="A11" s="54"/>
      <c r="B11" s="16">
        <f>SUM(B10/5)</f>
        <v>8.6</v>
      </c>
      <c r="C11" s="8">
        <f t="shared" si="0"/>
        <v>13</v>
      </c>
      <c r="D11" s="15"/>
      <c r="E11" s="15"/>
      <c r="F11" s="8"/>
      <c r="G11" s="8"/>
      <c r="H11" s="8"/>
      <c r="I11" s="53"/>
    </row>
    <row r="12" spans="1:41" ht="30" hidden="1" customHeight="1">
      <c r="A12" s="52" t="s">
        <v>1</v>
      </c>
      <c r="B12" s="17" t="s">
        <v>2</v>
      </c>
      <c r="C12" s="8">
        <f t="shared" si="0"/>
        <v>13</v>
      </c>
      <c r="D12" s="8" t="s">
        <v>0</v>
      </c>
      <c r="E12" s="15"/>
      <c r="F12" s="15"/>
      <c r="G12" s="16"/>
      <c r="H12" s="15"/>
      <c r="I12" s="55"/>
    </row>
    <row r="13" spans="1:41" ht="30" hidden="1" customHeight="1">
      <c r="A13" s="52">
        <v>50</v>
      </c>
      <c r="B13" s="12">
        <f>$G$5</f>
        <v>757</v>
      </c>
      <c r="C13" s="8">
        <f t="shared" si="0"/>
        <v>13</v>
      </c>
      <c r="D13" s="12">
        <f>(B13+C13)/2</f>
        <v>385</v>
      </c>
      <c r="E13" s="18"/>
      <c r="F13" s="18"/>
      <c r="G13" s="19"/>
      <c r="H13" s="18"/>
      <c r="I13" s="56"/>
    </row>
    <row r="14" spans="1:41" ht="30" customHeight="1">
      <c r="A14" s="52">
        <v>60</v>
      </c>
      <c r="B14" s="12">
        <f>SUM($B$13)-$B$21</f>
        <v>748.6</v>
      </c>
      <c r="C14" s="8">
        <f t="shared" si="0"/>
        <v>13</v>
      </c>
      <c r="D14" s="12">
        <f t="shared" ref="D14:D18" si="4">(B14+C14)/2</f>
        <v>380.8</v>
      </c>
      <c r="E14" s="20"/>
      <c r="F14" s="21"/>
      <c r="G14" s="22"/>
      <c r="H14" s="21"/>
      <c r="I14" s="57"/>
    </row>
    <row r="15" spans="1:41" ht="30" customHeight="1">
      <c r="A15" s="52">
        <v>70</v>
      </c>
      <c r="B15" s="12">
        <f>SUM(B14)-$B$21</f>
        <v>740.2</v>
      </c>
      <c r="C15" s="8">
        <f t="shared" si="0"/>
        <v>13</v>
      </c>
      <c r="D15" s="12">
        <f t="shared" si="4"/>
        <v>376.6</v>
      </c>
      <c r="E15" s="23"/>
      <c r="F15" s="21"/>
      <c r="G15" s="22"/>
      <c r="H15" s="21"/>
      <c r="I15" s="57"/>
    </row>
    <row r="16" spans="1:41" ht="30" customHeight="1">
      <c r="A16" s="52">
        <v>80</v>
      </c>
      <c r="B16" s="12">
        <f>SUM(B15)-$B$21</f>
        <v>731.80000000000007</v>
      </c>
      <c r="C16" s="8">
        <f t="shared" si="0"/>
        <v>13</v>
      </c>
      <c r="D16" s="12">
        <f t="shared" si="4"/>
        <v>372.40000000000003</v>
      </c>
      <c r="E16" s="23"/>
      <c r="F16" s="21"/>
      <c r="G16" s="22"/>
      <c r="H16" s="21"/>
      <c r="I16" s="57"/>
    </row>
    <row r="17" spans="1:9" ht="30" customHeight="1">
      <c r="A17" s="52">
        <v>90</v>
      </c>
      <c r="B17" s="12">
        <f>SUM(B16)-$B$21</f>
        <v>723.40000000000009</v>
      </c>
      <c r="C17" s="8">
        <f t="shared" si="0"/>
        <v>13</v>
      </c>
      <c r="D17" s="12">
        <f t="shared" si="4"/>
        <v>368.20000000000005</v>
      </c>
      <c r="E17" s="23"/>
      <c r="F17" s="21"/>
      <c r="G17" s="22"/>
      <c r="H17" s="21"/>
      <c r="I17" s="57"/>
    </row>
    <row r="18" spans="1:9" ht="30" hidden="1" customHeight="1">
      <c r="A18" s="52">
        <v>100</v>
      </c>
      <c r="B18" s="12">
        <f>SUM(B17)-$B$21</f>
        <v>715.00000000000011</v>
      </c>
      <c r="C18" s="8">
        <f t="shared" si="0"/>
        <v>13</v>
      </c>
      <c r="D18" s="12">
        <f t="shared" si="4"/>
        <v>364.00000000000006</v>
      </c>
      <c r="E18" s="23"/>
      <c r="F18" s="21"/>
      <c r="G18" s="22"/>
      <c r="H18" s="21"/>
      <c r="I18" s="57"/>
    </row>
    <row r="19" spans="1:9" ht="30" hidden="1" customHeight="1">
      <c r="A19" s="54"/>
      <c r="B19" s="15">
        <f>$G$6</f>
        <v>715</v>
      </c>
      <c r="C19" s="8">
        <f t="shared" si="0"/>
        <v>13</v>
      </c>
      <c r="D19" s="15"/>
      <c r="E19" s="23"/>
      <c r="F19" s="21"/>
      <c r="G19" s="22"/>
      <c r="H19" s="21"/>
      <c r="I19" s="57"/>
    </row>
    <row r="20" spans="1:9" ht="30" hidden="1" customHeight="1">
      <c r="A20" s="54"/>
      <c r="B20" s="16">
        <f>SUM(B13-B19)</f>
        <v>42</v>
      </c>
      <c r="C20" s="8">
        <f t="shared" si="0"/>
        <v>13</v>
      </c>
      <c r="D20" s="15"/>
      <c r="E20" s="23"/>
      <c r="F20" s="21"/>
      <c r="G20" s="22"/>
      <c r="H20" s="21"/>
      <c r="I20" s="57"/>
    </row>
    <row r="21" spans="1:9" ht="30" hidden="1" customHeight="1">
      <c r="A21" s="54"/>
      <c r="B21" s="16">
        <f>SUM(B20/5)</f>
        <v>8.4</v>
      </c>
      <c r="C21" s="8">
        <f t="shared" si="0"/>
        <v>13</v>
      </c>
      <c r="D21" s="15"/>
      <c r="E21" s="23"/>
      <c r="F21" s="21"/>
      <c r="G21" s="22"/>
      <c r="H21" s="21"/>
      <c r="I21" s="57"/>
    </row>
    <row r="22" spans="1:9" ht="30" hidden="1" customHeight="1">
      <c r="A22" s="54"/>
      <c r="B22" s="16"/>
      <c r="C22" s="8">
        <f t="shared" si="0"/>
        <v>13</v>
      </c>
      <c r="D22" s="15"/>
      <c r="E22" s="23"/>
      <c r="F22" s="21"/>
      <c r="G22" s="22"/>
      <c r="H22" s="21"/>
      <c r="I22" s="57"/>
    </row>
    <row r="23" spans="1:9" ht="30" hidden="1" customHeight="1">
      <c r="A23" s="52" t="s">
        <v>1</v>
      </c>
      <c r="B23" s="17" t="s">
        <v>2</v>
      </c>
      <c r="C23" s="8">
        <f t="shared" si="0"/>
        <v>13</v>
      </c>
      <c r="D23" s="8" t="s">
        <v>0</v>
      </c>
      <c r="E23" s="24"/>
      <c r="F23" s="5"/>
      <c r="G23" s="5"/>
      <c r="H23" s="5"/>
      <c r="I23" s="47"/>
    </row>
    <row r="24" spans="1:9" ht="30" customHeight="1">
      <c r="A24" s="52">
        <v>100</v>
      </c>
      <c r="B24" s="15">
        <f>$G$6</f>
        <v>715</v>
      </c>
      <c r="C24" s="8">
        <f t="shared" si="0"/>
        <v>13</v>
      </c>
      <c r="D24" s="12">
        <f>(B24+C24)/2</f>
        <v>364</v>
      </c>
      <c r="E24" s="24"/>
      <c r="F24" s="5"/>
      <c r="G24" s="5"/>
      <c r="H24" s="5"/>
      <c r="I24" s="47"/>
    </row>
    <row r="25" spans="1:9" ht="30" customHeight="1">
      <c r="A25" s="52">
        <v>110</v>
      </c>
      <c r="B25" s="12">
        <f>SUM($B$24)-$B$37</f>
        <v>707</v>
      </c>
      <c r="C25" s="8">
        <f t="shared" si="0"/>
        <v>13</v>
      </c>
      <c r="D25" s="12">
        <f t="shared" ref="D25:D34" si="5">(B25+C25)/2</f>
        <v>360</v>
      </c>
      <c r="E25" s="24"/>
      <c r="F25" s="5"/>
      <c r="G25" s="5"/>
      <c r="H25" s="5"/>
      <c r="I25" s="47"/>
    </row>
    <row r="26" spans="1:9" ht="30" customHeight="1">
      <c r="A26" s="52">
        <v>120</v>
      </c>
      <c r="B26" s="12">
        <f t="shared" ref="B26:B34" si="6">SUM(B25)-$B$37</f>
        <v>699</v>
      </c>
      <c r="C26" s="8">
        <f t="shared" si="0"/>
        <v>13</v>
      </c>
      <c r="D26" s="12">
        <f t="shared" si="5"/>
        <v>356</v>
      </c>
      <c r="E26" s="24"/>
      <c r="F26" s="5"/>
      <c r="G26" s="5"/>
      <c r="H26" s="5"/>
      <c r="I26" s="47"/>
    </row>
    <row r="27" spans="1:9" ht="30" customHeight="1">
      <c r="A27" s="52">
        <v>130</v>
      </c>
      <c r="B27" s="12">
        <f t="shared" si="6"/>
        <v>691</v>
      </c>
      <c r="C27" s="8">
        <f t="shared" si="0"/>
        <v>13</v>
      </c>
      <c r="D27" s="12">
        <f t="shared" si="5"/>
        <v>352</v>
      </c>
      <c r="E27" s="24"/>
      <c r="F27" s="5"/>
      <c r="G27" s="5"/>
      <c r="H27" s="5"/>
      <c r="I27" s="47"/>
    </row>
    <row r="28" spans="1:9" ht="30" customHeight="1">
      <c r="A28" s="52">
        <v>140</v>
      </c>
      <c r="B28" s="12">
        <f t="shared" si="6"/>
        <v>683</v>
      </c>
      <c r="C28" s="8">
        <f t="shared" si="0"/>
        <v>13</v>
      </c>
      <c r="D28" s="12">
        <f t="shared" si="5"/>
        <v>348</v>
      </c>
      <c r="E28" s="24"/>
      <c r="F28" s="5"/>
      <c r="G28" s="5"/>
      <c r="H28" s="5"/>
      <c r="I28" s="47"/>
    </row>
    <row r="29" spans="1:9" ht="30" customHeight="1">
      <c r="A29" s="52">
        <v>150</v>
      </c>
      <c r="B29" s="12">
        <f t="shared" si="6"/>
        <v>675</v>
      </c>
      <c r="C29" s="8">
        <f t="shared" si="0"/>
        <v>13</v>
      </c>
      <c r="D29" s="12">
        <f t="shared" si="5"/>
        <v>344</v>
      </c>
      <c r="E29" s="24"/>
      <c r="F29" s="5"/>
      <c r="G29" s="5"/>
      <c r="H29" s="5"/>
      <c r="I29" s="47"/>
    </row>
    <row r="30" spans="1:9" ht="30" customHeight="1">
      <c r="A30" s="52">
        <v>160</v>
      </c>
      <c r="B30" s="12">
        <f t="shared" si="6"/>
        <v>667</v>
      </c>
      <c r="C30" s="8">
        <f t="shared" si="0"/>
        <v>13</v>
      </c>
      <c r="D30" s="12">
        <f t="shared" si="5"/>
        <v>340</v>
      </c>
      <c r="E30" s="24"/>
      <c r="F30" s="5"/>
      <c r="G30" s="5"/>
      <c r="H30" s="5"/>
      <c r="I30" s="47"/>
    </row>
    <row r="31" spans="1:9" ht="30" customHeight="1">
      <c r="A31" s="52">
        <v>170</v>
      </c>
      <c r="B31" s="12">
        <f t="shared" si="6"/>
        <v>659</v>
      </c>
      <c r="C31" s="8">
        <f t="shared" si="0"/>
        <v>13</v>
      </c>
      <c r="D31" s="12">
        <f t="shared" si="5"/>
        <v>336</v>
      </c>
      <c r="E31" s="24"/>
      <c r="F31" s="5"/>
      <c r="G31" s="5"/>
      <c r="H31" s="5"/>
      <c r="I31" s="47"/>
    </row>
    <row r="32" spans="1:9" ht="30" customHeight="1">
      <c r="A32" s="52">
        <v>180</v>
      </c>
      <c r="B32" s="12">
        <f t="shared" si="6"/>
        <v>651</v>
      </c>
      <c r="C32" s="8">
        <f t="shared" si="0"/>
        <v>13</v>
      </c>
      <c r="D32" s="12">
        <f t="shared" si="5"/>
        <v>332</v>
      </c>
      <c r="E32" s="24"/>
      <c r="F32" s="5"/>
      <c r="G32" s="5"/>
      <c r="H32" s="5"/>
      <c r="I32" s="47"/>
    </row>
    <row r="33" spans="1:9" ht="30" customHeight="1">
      <c r="A33" s="52">
        <v>190</v>
      </c>
      <c r="B33" s="12">
        <f t="shared" si="6"/>
        <v>643</v>
      </c>
      <c r="C33" s="8">
        <f t="shared" si="0"/>
        <v>13</v>
      </c>
      <c r="D33" s="12">
        <f t="shared" si="5"/>
        <v>328</v>
      </c>
      <c r="E33" s="24"/>
      <c r="F33" s="5"/>
      <c r="G33" s="5"/>
      <c r="H33" s="5"/>
      <c r="I33" s="47"/>
    </row>
    <row r="34" spans="1:9" ht="30" hidden="1" customHeight="1">
      <c r="A34" s="52">
        <v>200</v>
      </c>
      <c r="B34" s="12">
        <f t="shared" si="6"/>
        <v>635</v>
      </c>
      <c r="C34" s="8">
        <f t="shared" si="0"/>
        <v>13</v>
      </c>
      <c r="D34" s="12">
        <f t="shared" si="5"/>
        <v>324</v>
      </c>
      <c r="E34" s="24"/>
      <c r="F34" s="5"/>
      <c r="G34" s="5"/>
      <c r="H34" s="5"/>
      <c r="I34" s="47"/>
    </row>
    <row r="35" spans="1:9" ht="30" hidden="1" customHeight="1">
      <c r="A35" s="52"/>
      <c r="B35" s="12">
        <f>$G$7</f>
        <v>635</v>
      </c>
      <c r="C35" s="8">
        <f t="shared" si="0"/>
        <v>13</v>
      </c>
      <c r="D35" s="8"/>
      <c r="E35" s="24"/>
      <c r="F35" s="5"/>
      <c r="G35" s="5"/>
      <c r="H35" s="5"/>
      <c r="I35" s="47"/>
    </row>
    <row r="36" spans="1:9" ht="30" hidden="1" customHeight="1">
      <c r="A36" s="52"/>
      <c r="B36" s="12">
        <f>SUM(B24-B35)</f>
        <v>80</v>
      </c>
      <c r="C36" s="8">
        <f t="shared" si="0"/>
        <v>13</v>
      </c>
      <c r="D36" s="8"/>
      <c r="E36" s="24"/>
      <c r="F36" s="5"/>
      <c r="G36" s="5"/>
      <c r="H36" s="5"/>
      <c r="I36" s="47"/>
    </row>
    <row r="37" spans="1:9" ht="30" hidden="1" customHeight="1">
      <c r="A37" s="52"/>
      <c r="B37" s="12">
        <f>SUM(B36)/10</f>
        <v>8</v>
      </c>
      <c r="C37" s="8">
        <f t="shared" si="0"/>
        <v>13</v>
      </c>
      <c r="D37" s="8"/>
      <c r="E37" s="24"/>
      <c r="F37" s="5"/>
      <c r="G37" s="5"/>
      <c r="H37" s="5"/>
      <c r="I37" s="47"/>
    </row>
    <row r="38" spans="1:9" ht="30" hidden="1" customHeight="1">
      <c r="A38" s="52" t="s">
        <v>1</v>
      </c>
      <c r="B38" s="17" t="s">
        <v>2</v>
      </c>
      <c r="C38" s="8">
        <f t="shared" si="0"/>
        <v>13</v>
      </c>
      <c r="D38" s="8" t="s">
        <v>0</v>
      </c>
      <c r="E38" s="24"/>
      <c r="F38" s="5"/>
      <c r="G38" s="5"/>
      <c r="H38" s="5"/>
      <c r="I38" s="47"/>
    </row>
    <row r="39" spans="1:9" ht="30" customHeight="1">
      <c r="A39" s="52">
        <v>200</v>
      </c>
      <c r="B39" s="12">
        <f>$G$7</f>
        <v>635</v>
      </c>
      <c r="C39" s="8">
        <f t="shared" si="0"/>
        <v>13</v>
      </c>
      <c r="D39" s="12">
        <f>(B39+C39)/2</f>
        <v>324</v>
      </c>
      <c r="E39" s="24"/>
      <c r="F39" s="5"/>
      <c r="G39" s="5"/>
      <c r="H39" s="5"/>
      <c r="I39" s="47"/>
    </row>
    <row r="40" spans="1:9" ht="30" customHeight="1">
      <c r="A40" s="52">
        <v>210</v>
      </c>
      <c r="B40" s="12">
        <f>SUM(B39)-$B$52</f>
        <v>630.4</v>
      </c>
      <c r="C40" s="8">
        <f t="shared" si="0"/>
        <v>13</v>
      </c>
      <c r="D40" s="12">
        <f t="shared" ref="D40:D49" si="7">(B40+C40)/2</f>
        <v>321.7</v>
      </c>
      <c r="E40" s="24"/>
      <c r="F40" s="5"/>
      <c r="G40" s="5"/>
      <c r="H40" s="5"/>
      <c r="I40" s="47"/>
    </row>
    <row r="41" spans="1:9" ht="30" customHeight="1">
      <c r="A41" s="52">
        <v>220</v>
      </c>
      <c r="B41" s="12">
        <f t="shared" ref="B41:B49" si="8">SUM(B40)-$B$52</f>
        <v>625.79999999999995</v>
      </c>
      <c r="C41" s="8">
        <f t="shared" si="0"/>
        <v>13</v>
      </c>
      <c r="D41" s="12">
        <f t="shared" si="7"/>
        <v>319.39999999999998</v>
      </c>
      <c r="E41" s="24"/>
      <c r="F41" s="5"/>
      <c r="G41" s="5"/>
      <c r="H41" s="5"/>
      <c r="I41" s="47"/>
    </row>
    <row r="42" spans="1:9" ht="30" customHeight="1">
      <c r="A42" s="52">
        <v>230</v>
      </c>
      <c r="B42" s="12">
        <f t="shared" si="8"/>
        <v>621.19999999999993</v>
      </c>
      <c r="C42" s="8">
        <f t="shared" si="0"/>
        <v>13</v>
      </c>
      <c r="D42" s="12">
        <f t="shared" si="7"/>
        <v>317.09999999999997</v>
      </c>
      <c r="E42" s="24"/>
      <c r="F42" s="5"/>
      <c r="G42" s="5"/>
      <c r="H42" s="5"/>
      <c r="I42" s="47"/>
    </row>
    <row r="43" spans="1:9" ht="30" customHeight="1">
      <c r="A43" s="52">
        <v>240</v>
      </c>
      <c r="B43" s="12">
        <f t="shared" si="8"/>
        <v>616.59999999999991</v>
      </c>
      <c r="C43" s="8">
        <f t="shared" si="0"/>
        <v>13</v>
      </c>
      <c r="D43" s="12">
        <f t="shared" si="7"/>
        <v>314.79999999999995</v>
      </c>
      <c r="E43" s="24"/>
      <c r="F43" s="5"/>
      <c r="G43" s="5"/>
      <c r="H43" s="5"/>
      <c r="I43" s="47"/>
    </row>
    <row r="44" spans="1:9" ht="30" customHeight="1">
      <c r="A44" s="52">
        <v>250</v>
      </c>
      <c r="B44" s="12">
        <f t="shared" si="8"/>
        <v>611.99999999999989</v>
      </c>
      <c r="C44" s="8">
        <f t="shared" si="0"/>
        <v>13</v>
      </c>
      <c r="D44" s="12">
        <f t="shared" si="7"/>
        <v>312.49999999999994</v>
      </c>
      <c r="E44" s="24"/>
      <c r="F44" s="5"/>
      <c r="G44" s="5"/>
      <c r="H44" s="5"/>
      <c r="I44" s="47"/>
    </row>
    <row r="45" spans="1:9" ht="30" customHeight="1">
      <c r="A45" s="52">
        <v>260</v>
      </c>
      <c r="B45" s="12">
        <f t="shared" si="8"/>
        <v>607.39999999999986</v>
      </c>
      <c r="C45" s="8">
        <f t="shared" si="0"/>
        <v>13</v>
      </c>
      <c r="D45" s="12">
        <f t="shared" si="7"/>
        <v>310.19999999999993</v>
      </c>
      <c r="E45" s="24"/>
      <c r="F45" s="5"/>
      <c r="G45" s="5"/>
      <c r="H45" s="5"/>
      <c r="I45" s="47"/>
    </row>
    <row r="46" spans="1:9" ht="30" customHeight="1">
      <c r="A46" s="52">
        <v>270</v>
      </c>
      <c r="B46" s="12">
        <f t="shared" si="8"/>
        <v>602.79999999999984</v>
      </c>
      <c r="C46" s="8">
        <f t="shared" si="0"/>
        <v>13</v>
      </c>
      <c r="D46" s="12">
        <f t="shared" si="7"/>
        <v>307.89999999999992</v>
      </c>
      <c r="E46" s="24"/>
      <c r="F46" s="5"/>
      <c r="G46" s="5"/>
      <c r="H46" s="5"/>
      <c r="I46" s="47"/>
    </row>
    <row r="47" spans="1:9" ht="30" customHeight="1">
      <c r="A47" s="52">
        <v>280</v>
      </c>
      <c r="B47" s="12">
        <f t="shared" si="8"/>
        <v>598.19999999999982</v>
      </c>
      <c r="C47" s="8">
        <f t="shared" si="0"/>
        <v>13</v>
      </c>
      <c r="D47" s="12">
        <f t="shared" si="7"/>
        <v>305.59999999999991</v>
      </c>
      <c r="E47" s="24"/>
      <c r="F47" s="5"/>
      <c r="G47" s="5"/>
      <c r="H47" s="5"/>
      <c r="I47" s="47"/>
    </row>
    <row r="48" spans="1:9" ht="30" customHeight="1">
      <c r="A48" s="52">
        <v>290</v>
      </c>
      <c r="B48" s="12">
        <f t="shared" si="8"/>
        <v>593.5999999999998</v>
      </c>
      <c r="C48" s="8">
        <f t="shared" si="0"/>
        <v>13</v>
      </c>
      <c r="D48" s="12">
        <f t="shared" si="7"/>
        <v>303.2999999999999</v>
      </c>
      <c r="E48" s="24"/>
      <c r="F48" s="5"/>
      <c r="G48" s="5"/>
      <c r="H48" s="5"/>
      <c r="I48" s="47"/>
    </row>
    <row r="49" spans="1:9" ht="30" customHeight="1">
      <c r="A49" s="58">
        <v>300</v>
      </c>
      <c r="B49" s="25">
        <f t="shared" si="8"/>
        <v>588.99999999999977</v>
      </c>
      <c r="C49" s="8">
        <f t="shared" si="0"/>
        <v>13</v>
      </c>
      <c r="D49" s="26">
        <f t="shared" si="7"/>
        <v>300.99999999999989</v>
      </c>
      <c r="E49" s="24"/>
      <c r="F49" s="5"/>
      <c r="G49" s="5"/>
      <c r="H49" s="5"/>
      <c r="I49" s="47"/>
    </row>
    <row r="50" spans="1:9" hidden="1">
      <c r="A50" s="46"/>
      <c r="B50" s="2">
        <f>$G$8</f>
        <v>589</v>
      </c>
      <c r="C50" s="3"/>
      <c r="D50" s="6"/>
      <c r="E50" s="27"/>
      <c r="F50" s="27"/>
      <c r="G50" s="27"/>
      <c r="H50" s="27"/>
      <c r="I50" s="59"/>
    </row>
    <row r="51" spans="1:9" hidden="1">
      <c r="A51" s="46"/>
      <c r="B51" s="2">
        <f>SUM(B39-B50)</f>
        <v>46</v>
      </c>
      <c r="C51" s="3"/>
      <c r="D51" s="6"/>
      <c r="E51" s="27"/>
      <c r="F51" s="27"/>
      <c r="G51" s="27"/>
      <c r="H51" s="27"/>
      <c r="I51" s="59"/>
    </row>
    <row r="52" spans="1:9" hidden="1">
      <c r="A52" s="46"/>
      <c r="B52" s="2">
        <f>SUM(B51)/10</f>
        <v>4.5999999999999996</v>
      </c>
      <c r="C52" s="3"/>
      <c r="D52" s="6"/>
      <c r="E52" s="27"/>
      <c r="F52" s="27"/>
      <c r="G52" s="27"/>
      <c r="H52" s="27"/>
      <c r="I52" s="59"/>
    </row>
    <row r="53" spans="1:9" ht="25.8" thickBot="1">
      <c r="A53" s="60"/>
      <c r="B53" s="61"/>
      <c r="C53" s="62"/>
      <c r="D53" s="63"/>
      <c r="E53" s="64"/>
      <c r="F53" s="64"/>
      <c r="G53" s="64"/>
      <c r="H53" s="64"/>
      <c r="I53" s="65"/>
    </row>
    <row r="54" spans="1:9" ht="25.8" thickTop="1"/>
  </sheetData>
  <mergeCells count="2">
    <mergeCell ref="A1:I1"/>
    <mergeCell ref="E2:I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"/>
    </sheetView>
  </sheetViews>
  <sheetFormatPr baseColWidth="10"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NORMA 30.06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</dc:creator>
  <cp:lastModifiedBy>Olivier M</cp:lastModifiedBy>
  <cp:lastPrinted>2021-01-30T18:06:11Z</cp:lastPrinted>
  <dcterms:created xsi:type="dcterms:W3CDTF">2021-01-25T14:07:54Z</dcterms:created>
  <dcterms:modified xsi:type="dcterms:W3CDTF">2021-02-14T16:56:47Z</dcterms:modified>
</cp:coreProperties>
</file>